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包材物料管理" sheetId="3" r:id="rId1"/>
    <sheet name="包装管理" sheetId="4" r:id="rId2"/>
    <sheet name="待确认问题" sheetId="2" r:id="rId3"/>
    <sheet name="WpsReserved_CellImgList" sheetId="5" state="veryHidden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F7297F05E2BA46D6873E8717921DEF3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86525" y="854075"/>
          <a:ext cx="7334250" cy="5638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BBC13EE4EDE846AFAA94D5D930124DD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08440" y="2768600"/>
          <a:ext cx="11106150" cy="3683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A7DE090512324A5E84875D6373BBD99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678025" y="0"/>
          <a:ext cx="15887700" cy="1196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3BE09F70E30946D2AF28D2875C7746D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011400" y="0"/>
          <a:ext cx="12382500" cy="666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90FBD2A90C24F3497B6174208DD8AAD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678025" y="1600200"/>
          <a:ext cx="14211300" cy="5838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5B896C284A3D4E339857952C0DEC2F5F" descr="post_object_image_610796578"/>
        <xdr:cNvPicPr/>
      </xdr:nvPicPr>
      <xdr:blipFill>
        <a:blip r:embed="rId6"/>
        <a:stretch>
          <a:fillRect/>
        </a:stretch>
      </xdr:blipFill>
      <xdr:spPr>
        <a:xfrm>
          <a:off x="0" y="0"/>
          <a:ext cx="9144000" cy="5255895"/>
        </a:xfrm>
        <a:prstGeom prst="rect">
          <a:avLst/>
        </a:prstGeom>
      </xdr:spPr>
    </xdr:pic>
  </etc:cellImage>
  <etc:cellImage>
    <xdr:pic>
      <xdr:nvPicPr>
        <xdr:cNvPr id="5" name="ID_8CECAC15174740E2BF92E9BD0D5DDAE6" descr="post_object_image_1361652202"/>
        <xdr:cNvPicPr/>
      </xdr:nvPicPr>
      <xdr:blipFill>
        <a:blip r:embed="rId7"/>
        <a:stretch>
          <a:fillRect/>
        </a:stretch>
      </xdr:blipFill>
      <xdr:spPr>
        <a:xfrm>
          <a:off x="0" y="0"/>
          <a:ext cx="9144000" cy="774890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<sst xmlns="http://schemas.openxmlformats.org/spreadsheetml/2006/main" count="206" uniqueCount="139">
  <si>
    <t>包材类型</t>
  </si>
  <si>
    <t>ID</t>
  </si>
  <si>
    <t>代码</t>
  </si>
  <si>
    <t>中文名称</t>
  </si>
  <si>
    <t>英文名称</t>
  </si>
  <si>
    <t>规格拼接方式</t>
  </si>
  <si>
    <t>A1</t>
  </si>
  <si>
    <t>内盒</t>
  </si>
  <si>
    <t>长*宽*高*属性</t>
  </si>
  <si>
    <t>B1</t>
  </si>
  <si>
    <t>外箱</t>
  </si>
  <si>
    <t>宽*长*高*属性</t>
  </si>
  <si>
    <t>C1</t>
  </si>
  <si>
    <t>袋子</t>
  </si>
  <si>
    <t>D1</t>
  </si>
  <si>
    <t>标签</t>
  </si>
  <si>
    <t>E1</t>
  </si>
  <si>
    <t>辅料</t>
  </si>
  <si>
    <t>F1</t>
  </si>
  <si>
    <t>说明书</t>
  </si>
  <si>
    <t>G2</t>
  </si>
  <si>
    <t>吊牌</t>
  </si>
  <si>
    <t>包材类型属性</t>
  </si>
  <si>
    <t>属性内容</t>
  </si>
  <si>
    <t>图片</t>
  </si>
  <si>
    <t>三层</t>
  </si>
  <si>
    <t>五层</t>
  </si>
  <si>
    <t>包材物料</t>
  </si>
  <si>
    <t>关联包材类型表</t>
  </si>
  <si>
    <t>关联规格表属性表
（可为空）</t>
  </si>
  <si>
    <t>带出类型属性图片</t>
  </si>
  <si>
    <t>关联商品重量表</t>
  </si>
  <si>
    <t>启用
禁用</t>
  </si>
  <si>
    <t>物料编码</t>
  </si>
  <si>
    <t>集团号</t>
  </si>
  <si>
    <t>商品品牌</t>
  </si>
  <si>
    <t>物料类型</t>
  </si>
  <si>
    <t>长</t>
  </si>
  <si>
    <t>宽</t>
  </si>
  <si>
    <t>高</t>
  </si>
  <si>
    <t>属性</t>
  </si>
  <si>
    <t>规格</t>
  </si>
  <si>
    <t>产品净重(kg)</t>
  </si>
  <si>
    <t>单位</t>
  </si>
  <si>
    <t>开票单位</t>
  </si>
  <si>
    <t>开票名称</t>
  </si>
  <si>
    <t>状态</t>
  </si>
  <si>
    <t>0A1130004</t>
  </si>
  <si>
    <t>0C1130004</t>
  </si>
  <si>
    <t>FGIO</t>
  </si>
  <si>
    <t>包材</t>
  </si>
  <si>
    <t>五层中封盒</t>
  </si>
  <si>
    <r>
      <rPr>
        <sz val="11"/>
        <color rgb="FF000000"/>
        <rFont val="Calibri"/>
        <charset val="134"/>
      </rPr>
      <t>33*25*26.5*</t>
    </r>
    <r>
      <rPr>
        <sz val="11"/>
        <color rgb="FF000000"/>
        <rFont val="宋体"/>
        <charset val="134"/>
      </rPr>
      <t>五层</t>
    </r>
  </si>
  <si>
    <t>个</t>
  </si>
  <si>
    <t>中性</t>
  </si>
  <si>
    <t>菲尔</t>
  </si>
  <si>
    <t>耐博德</t>
  </si>
  <si>
    <t>科纳博</t>
  </si>
  <si>
    <t>成品信息</t>
  </si>
  <si>
    <t>显示OE</t>
  </si>
  <si>
    <t>1-42332110-2</t>
  </si>
  <si>
    <t>主号码</t>
  </si>
  <si>
    <t>OE:1-42332110-2</t>
  </si>
  <si>
    <t>H017000101</t>
  </si>
  <si>
    <t>集团编码</t>
  </si>
  <si>
    <t>C017000104</t>
  </si>
  <si>
    <t>白色刻字</t>
  </si>
  <si>
    <t>模具刻字</t>
  </si>
  <si>
    <t>包装方式</t>
  </si>
  <si>
    <t>包装状态</t>
  </si>
  <si>
    <t>内包/外包</t>
  </si>
  <si>
    <t>外包备注</t>
  </si>
  <si>
    <t>备注信息</t>
  </si>
  <si>
    <t>工艺</t>
  </si>
  <si>
    <t>喷墨</t>
  </si>
  <si>
    <t>刻字标准图片</t>
  </si>
  <si>
    <t>装箱标准</t>
  </si>
  <si>
    <t>重量信息</t>
  </si>
  <si>
    <t>每盒数量</t>
  </si>
  <si>
    <t>每袋数量</t>
  </si>
  <si>
    <t>每盒毛重(kg)</t>
  </si>
  <si>
    <t>每箱数量</t>
  </si>
  <si>
    <t>每袋毛重(kg)</t>
  </si>
  <si>
    <t>每托数量</t>
  </si>
  <si>
    <t>每箱毛重(kg)</t>
  </si>
  <si>
    <t>每托箱数</t>
  </si>
  <si>
    <t>每托层数</t>
  </si>
  <si>
    <t>每托体积(㎡)</t>
  </si>
  <si>
    <t>包装方案</t>
  </si>
  <si>
    <t>方案名称</t>
  </si>
  <si>
    <t>默认</t>
  </si>
  <si>
    <t>类型</t>
  </si>
  <si>
    <t>所属事业部</t>
  </si>
  <si>
    <t>操作人</t>
  </si>
  <si>
    <t>操作时间</t>
  </si>
  <si>
    <t>创建时间</t>
  </si>
  <si>
    <t>创建人</t>
  </si>
  <si>
    <t>方案A</t>
  </si>
  <si>
    <t>是</t>
  </si>
  <si>
    <t>共享</t>
  </si>
  <si>
    <t>定制</t>
  </si>
  <si>
    <t>方案详情信息</t>
  </si>
  <si>
    <t>子件明细</t>
  </si>
  <si>
    <t>数量</t>
  </si>
  <si>
    <t>备注</t>
  </si>
  <si>
    <t>33*25*26.5</t>
  </si>
  <si>
    <t>12x12</t>
  </si>
  <si>
    <t>16x16</t>
  </si>
  <si>
    <t>套装子零件</t>
  </si>
  <si>
    <t>商品主号</t>
  </si>
  <si>
    <t>商品名称</t>
  </si>
  <si>
    <t>小类</t>
  </si>
  <si>
    <t>C501001804</t>
  </si>
  <si>
    <t>悬架与车轮</t>
  </si>
  <si>
    <t>控制臂</t>
  </si>
  <si>
    <t>序号</t>
  </si>
  <si>
    <t>问题</t>
  </si>
  <si>
    <t>描述</t>
  </si>
  <si>
    <t>处理方式</t>
  </si>
  <si>
    <t>所有包材统一走分配（所有品类）</t>
  </si>
  <si>
    <t xml:space="preserve">包材统一，集团分配不通过品牌
</t>
  </si>
  <si>
    <t>袋子、标签类型走分配是否有影响</t>
  </si>
  <si>
    <t>不影响</t>
  </si>
  <si>
    <t>包材物料唯一性</t>
  </si>
  <si>
    <t>如：类型+长+宽+高+规格</t>
  </si>
  <si>
    <t>包材是否要控制专用品类</t>
  </si>
  <si>
    <t>绑定小类，在包材方案绑定包材时预留判断限制</t>
  </si>
  <si>
    <t>包材物料维护属性字段确认</t>
  </si>
  <si>
    <t>包装方案维护信息确认</t>
  </si>
  <si>
    <t>哪些信息在方案维护，哪些在包材物料维护，哪些在成品物料维护</t>
  </si>
  <si>
    <t>包装方案按事业部区分？</t>
  </si>
  <si>
    <t>包装方案类型：共享、定制（绑定组装），客户专属物料绑定客户物料方案，个别定制不做方案包装部手动调整</t>
  </si>
  <si>
    <t>工厂标签打印</t>
  </si>
  <si>
    <t>旧包材数据是否能整合成一个集团号数据</t>
  </si>
  <si>
    <t>整合不了，规则不一致</t>
  </si>
  <si>
    <t>包材采购价按当时询价价格，在金蝶下单录入</t>
  </si>
  <si>
    <t>包材图片在包材物料维护，在包装方案带出</t>
  </si>
  <si>
    <t>如果一个套装方案里有多个袋子时， 
单一的每袋数量 就无法明确了</t>
  </si>
  <si>
    <t>FROM:YP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</si>
</sst>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3" borderId="0" xfId="0" applyFont="1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left" vertical="center"/>
    </xf>
    <xf numFmtId="0" fontId="0" fillId="3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" fillId="3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0" fillId="0" borderId="0" xfId="0" applyBorder="1">
      <alignment vertical="center"/>
    </xf>
    <xf numFmtId="0" fontId="0" fillId="3" borderId="9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9" xfId="0" applyBorder="1">
      <alignment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www.wps.cn/officeDocument/2020/cellImage" Target="cellimag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476250</xdr:colOff>
      <xdr:row>32</xdr:row>
      <xdr:rowOff>152400</xdr:rowOff>
    </xdr:to>
    <xdr:pic>
      <xdr:nvPicPr>
        <xdr:cNvPr id="6" name="ID_F7297F05E2BA46D6873E8717921DEF3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86525" y="854075"/>
          <a:ext cx="7334250" cy="563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133350</xdr:colOff>
      <xdr:row>21</xdr:row>
      <xdr:rowOff>82550</xdr:rowOff>
    </xdr:to>
    <xdr:pic>
      <xdr:nvPicPr>
        <xdr:cNvPr id="8" name="ID_BBC13EE4EDE846AFAA94D5D930124DD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08440" y="2768600"/>
          <a:ext cx="11106150" cy="368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23</xdr:col>
      <xdr:colOff>114300</xdr:colOff>
      <xdr:row>69</xdr:row>
      <xdr:rowOff>133350</xdr:rowOff>
    </xdr:to>
    <xdr:pic>
      <xdr:nvPicPr>
        <xdr:cNvPr id="11" name="ID_A7DE090512324A5E84875D6373BBD99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678025" y="0"/>
          <a:ext cx="15887700" cy="1196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38100</xdr:colOff>
      <xdr:row>38</xdr:row>
      <xdr:rowOff>152400</xdr:rowOff>
    </xdr:to>
    <xdr:pic>
      <xdr:nvPicPr>
        <xdr:cNvPr id="12" name="ID_3BE09F70E30946D2AF28D2875C7746D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011400" y="0"/>
          <a:ext cx="12382500" cy="666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495300</xdr:colOff>
      <xdr:row>34</xdr:row>
      <xdr:rowOff>9525</xdr:rowOff>
    </xdr:to>
    <xdr:pic>
      <xdr:nvPicPr>
        <xdr:cNvPr id="13" name="ID_090FBD2A90C24F3497B6174208DD8AAD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678025" y="1600200"/>
          <a:ext cx="14211300" cy="583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30</xdr:row>
      <xdr:rowOff>112395</xdr:rowOff>
    </xdr:to>
    <xdr:pic>
      <xdr:nvPicPr>
        <xdr:cNvPr id="2" name="ID_5B896C284A3D4E339857952C0DEC2F5F" descr="post_object_image_610796578"/>
        <xdr:cNvPicPr/>
      </xdr:nvPicPr>
      <xdr:blipFill>
        <a:blip r:embed="rId6"/>
        <a:stretch>
          <a:fillRect/>
        </a:stretch>
      </xdr:blipFill>
      <xdr:spPr>
        <a:xfrm>
          <a:off x="0" y="0"/>
          <a:ext cx="9144000" cy="52558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45</xdr:row>
      <xdr:rowOff>33655</xdr:rowOff>
    </xdr:to>
    <xdr:pic>
      <xdr:nvPicPr>
        <xdr:cNvPr id="5" name="ID_8CECAC15174740E2BF92E9BD0D5DDAE6" descr="post_object_image_1361652202"/>
        <xdr:cNvPicPr/>
      </xdr:nvPicPr>
      <xdr:blipFill>
        <a:blip r:embed="rId7"/>
        <a:stretch>
          <a:fillRect/>
        </a:stretch>
      </xdr:blipFill>
      <xdr:spPr>
        <a:xfrm>
          <a:off x="0" y="0"/>
          <a:ext cx="9144000" cy="7748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showGridLines="0" tabSelected="1" workbookViewId="0">
      <selection activeCell="P1" sqref="P1:Q4"/>
    </sheetView>
  </sheetViews>
  <sheetFormatPr defaultColWidth="21.375" defaultRowHeight="18" customHeight="1"/>
  <cols>
    <col min="1" max="3" width="21.375" customWidth="1"/>
    <col min="4" max="4" width="14.125" customWidth="1"/>
    <col min="5" max="5" width="13.75" customWidth="1"/>
    <col min="6" max="6" width="10.875" customWidth="1"/>
    <col min="7" max="7" width="8.875" customWidth="1"/>
    <col min="8" max="10" width="6.125" customWidth="1"/>
    <col min="11" max="11" width="16.25" customWidth="1"/>
    <col min="12" max="12" width="14.625" customWidth="1"/>
    <col min="13" max="17" width="12" customWidth="1"/>
    <col min="18" max="16383" width="21.375" customWidth="1"/>
  </cols>
  <sheetData>
    <row r="1" customHeight="1" spans="1:17">
      <c r="A1" s="13" t="s">
        <v>0</v>
      </c>
      <c r="P1" s="2" t="str">
        <f>_xlfn.DISPIMG("ID_3BE09F70E30946D2AF28D2875C7746D4",1)</f>
        <v>=DISPIMG("ID_3BE09F70E30946D2AF28D2875C7746D4",1)</v>
      </c>
      <c r="Q1" s="2"/>
    </row>
    <row r="2" customHeight="1" spans="1:17">
      <c r="A2" s="31" t="s">
        <v>1</v>
      </c>
      <c r="B2" s="31" t="s">
        <v>2</v>
      </c>
      <c r="C2" s="31" t="s">
        <v>3</v>
      </c>
      <c r="D2" s="31" t="s">
        <v>4</v>
      </c>
      <c r="E2" s="32" t="s">
        <v>5</v>
      </c>
      <c r="P2" s="2"/>
      <c r="Q2" s="2"/>
    </row>
    <row r="3" customHeight="1" spans="1:17">
      <c r="A3" s="8"/>
      <c r="B3" s="8" t="s">
        <v>6</v>
      </c>
      <c r="C3" s="8" t="s">
        <v>7</v>
      </c>
      <c r="D3" s="8"/>
      <c r="E3" s="8" t="s">
        <v>8</v>
      </c>
      <c r="P3" s="2"/>
      <c r="Q3" s="2"/>
    </row>
    <row r="4" customHeight="1" spans="1:17">
      <c r="A4" s="8"/>
      <c r="B4" s="8" t="s">
        <v>9</v>
      </c>
      <c r="C4" s="8" t="s">
        <v>10</v>
      </c>
      <c r="D4" s="8"/>
      <c r="E4" s="8" t="s">
        <v>11</v>
      </c>
      <c r="P4" s="2"/>
      <c r="Q4" s="2"/>
    </row>
    <row r="5" customHeight="1" spans="1:17">
      <c r="A5" s="8"/>
      <c r="B5" s="8" t="s">
        <v>12</v>
      </c>
      <c r="C5" s="8" t="s">
        <v>13</v>
      </c>
      <c r="D5" s="8"/>
      <c r="E5" s="8"/>
    </row>
    <row r="6" customHeight="1" spans="1:17">
      <c r="A6" s="8"/>
      <c r="B6" s="8" t="s">
        <v>14</v>
      </c>
      <c r="C6" s="8" t="s">
        <v>15</v>
      </c>
      <c r="D6" s="8"/>
      <c r="E6" s="8"/>
    </row>
    <row r="7" customHeight="1" spans="1:17">
      <c r="A7" s="8"/>
      <c r="B7" s="8" t="s">
        <v>16</v>
      </c>
      <c r="C7" s="8" t="s">
        <v>17</v>
      </c>
      <c r="D7" s="8"/>
      <c r="E7" s="8"/>
    </row>
    <row r="8" customHeight="1" spans="1:17">
      <c r="A8" s="8"/>
      <c r="B8" s="8" t="s">
        <v>18</v>
      </c>
      <c r="C8" s="8" t="s">
        <v>19</v>
      </c>
      <c r="D8" s="8"/>
      <c r="E8" s="8"/>
    </row>
    <row r="9" customHeight="1" spans="1:17">
      <c r="A9" s="8"/>
      <c r="B9" s="8" t="s">
        <v>20</v>
      </c>
      <c r="C9" s="8" t="s">
        <v>21</v>
      </c>
      <c r="D9" s="8"/>
      <c r="E9" s="8"/>
    </row>
    <row r="10" customHeight="1" spans="1:17">
      <c r="E10" s="33"/>
    </row>
    <row r="12" customHeight="1" spans="1:17">
      <c r="A12" s="13" t="s">
        <v>22</v>
      </c>
    </row>
    <row r="13" customHeight="1" spans="1:17">
      <c r="A13" s="17" t="s">
        <v>1</v>
      </c>
      <c r="B13" s="17" t="s">
        <v>0</v>
      </c>
      <c r="C13" s="34" t="s">
        <v>23</v>
      </c>
      <c r="D13" s="17" t="s">
        <v>24</v>
      </c>
      <c r="E13" s="35"/>
      <c r="P13" s="2" t="str">
        <f>_xlfn.DISPIMG("ID_F7297F05E2BA46D6873E8717921DEF3D",1)</f>
        <v>=DISPIMG("ID_F7297F05E2BA46D6873E8717921DEF3D",1)</v>
      </c>
      <c r="Q13" s="2"/>
    </row>
    <row r="14" customHeight="1" spans="1:17">
      <c r="A14" s="8"/>
      <c r="B14" s="8" t="s">
        <v>7</v>
      </c>
      <c r="C14" s="36" t="s">
        <v>25</v>
      </c>
      <c r="D14" s="8"/>
      <c r="E14" s="33"/>
      <c r="P14" s="2"/>
      <c r="Q14" s="2"/>
    </row>
    <row r="15" customHeight="1" spans="1:17">
      <c r="A15" s="8"/>
      <c r="B15" s="8" t="s">
        <v>7</v>
      </c>
      <c r="C15" s="36" t="s">
        <v>26</v>
      </c>
      <c r="D15" s="8"/>
      <c r="E15" s="33"/>
      <c r="P15" s="2"/>
      <c r="Q15" s="2"/>
    </row>
    <row r="16" customHeight="1" spans="1:17">
      <c r="A16" s="8"/>
      <c r="B16" s="8"/>
      <c r="C16" s="36"/>
      <c r="D16" s="8"/>
      <c r="E16" s="33"/>
    </row>
    <row r="17" customHeight="1" spans="1:18">
      <c r="A17" s="8"/>
      <c r="B17" s="8"/>
      <c r="C17" s="36"/>
      <c r="D17" s="8"/>
      <c r="E17" s="33"/>
    </row>
    <row r="20" s="3" customFormat="1" ht="48" customHeight="1" spans="1:18">
      <c r="A20" s="37" t="s">
        <v>27</v>
      </c>
      <c r="E20" s="3" t="s">
        <v>28</v>
      </c>
      <c r="K20" s="3" t="s">
        <v>29</v>
      </c>
      <c r="L20" s="3"/>
      <c r="M20" s="3" t="s">
        <v>30</v>
      </c>
      <c r="O20" s="3" t="s">
        <v>31</v>
      </c>
      <c r="P20" s="3" t="s">
        <v>31</v>
      </c>
      <c r="R20" s="3" t="s">
        <v>32</v>
      </c>
    </row>
    <row r="21" customHeight="1" spans="1:18">
      <c r="A21" s="8" t="s">
        <v>33</v>
      </c>
      <c r="B21" s="8" t="s">
        <v>34</v>
      </c>
      <c r="C21" s="8" t="s">
        <v>35</v>
      </c>
      <c r="D21" s="8" t="s">
        <v>36</v>
      </c>
      <c r="E21" s="8" t="s">
        <v>0</v>
      </c>
      <c r="F21" s="8" t="s">
        <v>3</v>
      </c>
      <c r="G21" s="8" t="s">
        <v>4</v>
      </c>
      <c r="H21" s="8" t="s">
        <v>37</v>
      </c>
      <c r="I21" s="8" t="s">
        <v>38</v>
      </c>
      <c r="J21" s="8" t="s">
        <v>39</v>
      </c>
      <c r="K21" s="8" t="s">
        <v>40</v>
      </c>
      <c r="L21" s="8" t="s">
        <v>41</v>
      </c>
      <c r="M21" s="8" t="s">
        <v>24</v>
      </c>
      <c r="N21" s="8" t="s">
        <v>42</v>
      </c>
      <c r="O21" s="8" t="s">
        <v>43</v>
      </c>
      <c r="P21" s="8" t="s">
        <v>44</v>
      </c>
      <c r="Q21" s="8" t="s">
        <v>45</v>
      </c>
      <c r="R21" s="8" t="s">
        <v>46</v>
      </c>
    </row>
    <row r="22" customHeight="1" spans="1:18">
      <c r="A22" s="8" t="s">
        <v>47</v>
      </c>
      <c r="B22" s="8" t="s">
        <v>48</v>
      </c>
      <c r="C22" s="8" t="s">
        <v>49</v>
      </c>
      <c r="D22" s="8" t="s">
        <v>50</v>
      </c>
      <c r="E22" s="8" t="s">
        <v>7</v>
      </c>
      <c r="F22" s="24" t="s">
        <v>51</v>
      </c>
      <c r="G22" s="8"/>
      <c r="H22" s="8">
        <v>33</v>
      </c>
      <c r="I22" s="8">
        <v>25</v>
      </c>
      <c r="J22" s="8">
        <v>26.5</v>
      </c>
      <c r="K22" s="8" t="s">
        <v>26</v>
      </c>
      <c r="L22" s="25" t="s">
        <v>52</v>
      </c>
      <c r="M22" s="8"/>
      <c r="N22" s="8">
        <v>0.23</v>
      </c>
      <c r="O22" s="8" t="s">
        <v>53</v>
      </c>
      <c r="P22" s="24" t="s">
        <v>53</v>
      </c>
      <c r="Q22" s="24" t="s">
        <v>51</v>
      </c>
      <c r="R22" s="8"/>
    </row>
    <row r="23" customHeight="1" spans="1:18">
      <c r="A23" s="8"/>
      <c r="B23" s="8"/>
      <c r="C23" s="8" t="s">
        <v>54</v>
      </c>
      <c r="D23" s="8" t="s">
        <v>50</v>
      </c>
      <c r="E23" s="8" t="s">
        <v>7</v>
      </c>
      <c r="F23" s="24" t="s">
        <v>51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customHeight="1" spans="1:18">
      <c r="A24" s="8"/>
      <c r="B24" s="8"/>
      <c r="C24" s="8" t="s">
        <v>55</v>
      </c>
      <c r="D24" s="8" t="s">
        <v>50</v>
      </c>
      <c r="E24" s="8" t="s">
        <v>7</v>
      </c>
      <c r="F24" s="24" t="s">
        <v>51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customHeight="1" spans="1:18">
      <c r="A25" s="8"/>
      <c r="B25" s="8"/>
      <c r="C25" s="8" t="s">
        <v>56</v>
      </c>
      <c r="D25" s="8" t="s">
        <v>50</v>
      </c>
      <c r="E25" s="8" t="s">
        <v>7</v>
      </c>
      <c r="F25" s="24" t="s">
        <v>51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customHeight="1" spans="1:18">
      <c r="A26" s="8"/>
      <c r="B26" s="8"/>
      <c r="C26" s="8" t="s">
        <v>57</v>
      </c>
      <c r="D26" s="8" t="s">
        <v>50</v>
      </c>
      <c r="E26" s="8" t="s">
        <v>7</v>
      </c>
      <c r="F26" s="24" t="s">
        <v>51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</sheetData>
  <sheetProtection formatCells="0" formatColumns="0" formatRows="0" insertRows="0" insertColumns="0" insertHyperlinks="0" deleteColumns="0" deleteRows="0" sort="0" autoFilter="0" pivotTables="0"/>
  <mergeCells count="2">
    <mergeCell ref="P1:Q4"/>
    <mergeCell ref="P13:Q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showGridLines="0" zoomScale="85" zoomScaleNormal="85" topLeftCell="A9" workbookViewId="0">
      <selection activeCell="P7" sqref="P7:Q9"/>
    </sheetView>
  </sheetViews>
  <sheetFormatPr defaultColWidth="12.125" defaultRowHeight="21" customHeight="1"/>
  <cols>
    <col min="1" max="1" width="13.125" customWidth="1"/>
    <col min="2" max="2" width="13.75" customWidth="1"/>
    <col min="3" max="3" width="14.625" customWidth="1"/>
    <col min="4" max="4" width="15.875" customWidth="1"/>
    <col min="5" max="5" width="12.125" customWidth="1"/>
    <col min="6" max="6" width="14" customWidth="1"/>
    <col min="7" max="16384" width="12.125" customWidth="1"/>
  </cols>
  <sheetData>
    <row r="1" customHeight="1" spans="1:17">
      <c r="A1" s="13" t="s">
        <v>58</v>
      </c>
      <c r="P1" s="2" t="str">
        <f>_xlfn.DISPIMG("ID_A7DE090512324A5E84875D6373BBD992",1)</f>
        <v>=DISPIMG("ID_A7DE090512324A5E84875D6373BBD992",1)</v>
      </c>
      <c r="Q1" s="2"/>
    </row>
    <row r="2" customHeight="1" spans="1:17">
      <c r="A2" s="14" t="s">
        <v>59</v>
      </c>
      <c r="B2" t="s">
        <v>60</v>
      </c>
      <c r="C2" s="14" t="s">
        <v>61</v>
      </c>
      <c r="D2" t="s">
        <v>62</v>
      </c>
      <c r="P2" s="2"/>
      <c r="Q2" s="2"/>
    </row>
    <row r="3" customHeight="1" spans="1:17">
      <c r="A3" s="14" t="s">
        <v>33</v>
      </c>
      <c r="B3" t="s">
        <v>63</v>
      </c>
      <c r="C3" s="14" t="s">
        <v>64</v>
      </c>
      <c r="D3" t="s">
        <v>65</v>
      </c>
      <c r="H3" t="s">
        <v>66</v>
      </c>
      <c r="P3" s="2"/>
      <c r="Q3" s="2"/>
    </row>
    <row r="4" customHeight="1" spans="1:17">
      <c r="H4" t="s">
        <v>67</v>
      </c>
      <c r="P4" s="2"/>
      <c r="Q4" s="2"/>
    </row>
    <row r="5" customHeight="1" spans="1:17">
      <c r="A5" s="15" t="s">
        <v>68</v>
      </c>
      <c r="B5" t="s">
        <v>68</v>
      </c>
      <c r="C5" s="15" t="s">
        <v>69</v>
      </c>
      <c r="D5" t="s">
        <v>70</v>
      </c>
      <c r="E5" s="15" t="s">
        <v>71</v>
      </c>
      <c r="F5" t="s">
        <v>72</v>
      </c>
      <c r="G5" s="15" t="s">
        <v>73</v>
      </c>
      <c r="H5" t="s">
        <v>74</v>
      </c>
      <c r="I5" s="15" t="s">
        <v>75</v>
      </c>
    </row>
    <row r="7" customHeight="1" spans="1:17">
      <c r="A7" s="13" t="s">
        <v>76</v>
      </c>
      <c r="C7" s="13" t="s">
        <v>77</v>
      </c>
      <c r="P7" s="2" t="str">
        <f>_xlfn.DISPIMG("ID_090FBD2A90C24F3497B6174208DD8AAD",1)</f>
        <v>=DISPIMG("ID_090FBD2A90C24F3497B6174208DD8AAD",1)</v>
      </c>
      <c r="Q7" s="2"/>
    </row>
    <row r="8" customHeight="1" spans="1:17">
      <c r="A8" s="15" t="s">
        <v>78</v>
      </c>
      <c r="B8" s="16">
        <v>2</v>
      </c>
      <c r="C8" s="15" t="s">
        <v>42</v>
      </c>
      <c r="D8" s="16">
        <v>5.88</v>
      </c>
      <c r="P8" s="2"/>
      <c r="Q8" s="2"/>
    </row>
    <row r="9" customHeight="1" spans="1:17">
      <c r="A9" s="15" t="s">
        <v>79</v>
      </c>
      <c r="B9" s="16">
        <v>23</v>
      </c>
      <c r="C9" s="15" t="s">
        <v>80</v>
      </c>
      <c r="D9" s="16">
        <v>16.846</v>
      </c>
      <c r="P9" s="2"/>
      <c r="Q9" s="2"/>
    </row>
    <row r="10" customHeight="1" spans="1:17">
      <c r="A10" s="15" t="s">
        <v>81</v>
      </c>
      <c r="B10" s="16">
        <v>7</v>
      </c>
      <c r="C10" s="15" t="s">
        <v>82</v>
      </c>
      <c r="D10" s="16">
        <v>8</v>
      </c>
    </row>
    <row r="11" customHeight="1" spans="1:17">
      <c r="A11" s="15" t="s">
        <v>83</v>
      </c>
      <c r="B11" s="16">
        <v>18</v>
      </c>
      <c r="C11" s="15" t="s">
        <v>84</v>
      </c>
      <c r="D11" s="16">
        <v>36</v>
      </c>
      <c r="P11" s="2" t="str">
        <f>_xlfn.DISPIMG("ID_8CECAC15174740E2BF92E9BD0D5DDAE6",1)</f>
        <v>=DISPIMG("ID_8CECAC15174740E2BF92E9BD0D5DDAE6",1)</v>
      </c>
      <c r="Q11" s="2"/>
    </row>
    <row r="12" customHeight="1" spans="1:17">
      <c r="A12" s="15" t="s">
        <v>85</v>
      </c>
      <c r="B12" s="16">
        <v>23</v>
      </c>
      <c r="P12" s="2"/>
      <c r="Q12" s="2"/>
    </row>
    <row r="13" customHeight="1" spans="1:17">
      <c r="A13" s="15" t="s">
        <v>86</v>
      </c>
      <c r="B13" s="16">
        <v>7</v>
      </c>
      <c r="P13" s="2"/>
      <c r="Q13" s="2"/>
    </row>
    <row r="14" customHeight="1" spans="1:17">
      <c r="A14" s="15" t="s">
        <v>87</v>
      </c>
      <c r="B14" s="16">
        <v>3</v>
      </c>
    </row>
    <row r="17" customHeight="1" spans="1:15">
      <c r="A17" s="13" t="s">
        <v>88</v>
      </c>
    </row>
    <row r="18" customHeight="1" spans="1:15">
      <c r="A18" s="17" t="s">
        <v>89</v>
      </c>
      <c r="B18" s="17" t="s">
        <v>90</v>
      </c>
      <c r="C18" s="17" t="s">
        <v>91</v>
      </c>
      <c r="D18" s="17" t="s">
        <v>92</v>
      </c>
      <c r="E18" s="17" t="s">
        <v>93</v>
      </c>
      <c r="F18" s="17" t="s">
        <v>94</v>
      </c>
      <c r="G18" s="17" t="s">
        <v>95</v>
      </c>
      <c r="H18" s="17" t="s">
        <v>96</v>
      </c>
      <c r="I18" s="18"/>
      <c r="J18" s="18"/>
      <c r="K18" s="18"/>
      <c r="L18" s="18"/>
      <c r="M18" s="18"/>
      <c r="N18" s="18"/>
      <c r="O18" s="19"/>
    </row>
    <row r="19" customHeight="1" spans="1:15">
      <c r="A19" s="8" t="s">
        <v>97</v>
      </c>
      <c r="B19" s="8" t="s">
        <v>98</v>
      </c>
      <c r="C19" s="8" t="s">
        <v>99</v>
      </c>
      <c r="D19" s="8"/>
      <c r="E19" s="8"/>
      <c r="F19" s="8"/>
      <c r="G19" s="8"/>
      <c r="H19" s="8"/>
      <c r="O19" s="20"/>
    </row>
    <row r="20" customHeight="1" spans="1:15">
      <c r="A20" s="8"/>
      <c r="B20" s="8"/>
      <c r="C20" s="8" t="s">
        <v>100</v>
      </c>
      <c r="D20" s="8">
        <v>8001</v>
      </c>
      <c r="E20" s="8"/>
      <c r="F20" s="8"/>
      <c r="G20" s="8"/>
      <c r="H20" s="8"/>
      <c r="O20" s="20"/>
    </row>
    <row r="21" customHeight="1" spans="1:15">
      <c r="A21" s="8"/>
      <c r="B21" s="8"/>
      <c r="C21" s="8" t="s">
        <v>100</v>
      </c>
      <c r="D21" s="8">
        <v>8006</v>
      </c>
      <c r="E21" s="8"/>
      <c r="F21" s="8"/>
      <c r="G21" s="8"/>
      <c r="H21" s="8"/>
      <c r="O21" s="20"/>
    </row>
    <row r="22" customHeight="1" spans="1:15">
      <c r="A22" s="21"/>
      <c r="O22" s="20"/>
    </row>
    <row r="23" customHeight="1" spans="1:15">
      <c r="A23" s="21"/>
      <c r="O23" s="20"/>
    </row>
    <row r="24" customHeight="1" spans="1:15">
      <c r="A24" s="22" t="s">
        <v>101</v>
      </c>
      <c r="O24" s="20"/>
    </row>
    <row r="25" customHeight="1" spans="1:15">
      <c r="A25" s="21"/>
      <c r="O25" s="20"/>
    </row>
    <row r="26" customHeight="1" spans="1:15">
      <c r="A26" s="23" t="s">
        <v>102</v>
      </c>
      <c r="O26" s="20"/>
    </row>
    <row r="27" customHeight="1" spans="1:15">
      <c r="A27" s="17" t="s">
        <v>33</v>
      </c>
      <c r="B27" s="17" t="s">
        <v>64</v>
      </c>
      <c r="C27" s="8" t="s">
        <v>35</v>
      </c>
      <c r="D27" s="17" t="s">
        <v>36</v>
      </c>
      <c r="E27" s="17" t="s">
        <v>0</v>
      </c>
      <c r="F27" s="17" t="s">
        <v>3</v>
      </c>
      <c r="G27" s="17" t="s">
        <v>37</v>
      </c>
      <c r="H27" s="17" t="s">
        <v>38</v>
      </c>
      <c r="I27" s="17" t="s">
        <v>39</v>
      </c>
      <c r="J27" s="17" t="s">
        <v>40</v>
      </c>
      <c r="K27" s="17" t="s">
        <v>41</v>
      </c>
      <c r="L27" s="17" t="s">
        <v>103</v>
      </c>
      <c r="M27" s="17" t="s">
        <v>104</v>
      </c>
      <c r="N27" s="17" t="s">
        <v>24</v>
      </c>
      <c r="O27" s="20"/>
    </row>
    <row r="28" customHeight="1" spans="1:15">
      <c r="A28" s="8" t="s">
        <v>47</v>
      </c>
      <c r="B28" s="8" t="s">
        <v>48</v>
      </c>
      <c r="C28" s="8" t="s">
        <v>55</v>
      </c>
      <c r="D28" s="8" t="s">
        <v>50</v>
      </c>
      <c r="E28" s="8" t="s">
        <v>7</v>
      </c>
      <c r="F28" s="24" t="s">
        <v>51</v>
      </c>
      <c r="G28" s="8">
        <v>33</v>
      </c>
      <c r="H28" s="8">
        <v>25</v>
      </c>
      <c r="I28" s="8">
        <v>26.5</v>
      </c>
      <c r="J28" s="8" t="s">
        <v>26</v>
      </c>
      <c r="K28" s="25" t="s">
        <v>105</v>
      </c>
      <c r="L28" s="8">
        <v>1</v>
      </c>
      <c r="M28" s="8"/>
      <c r="N28" s="8"/>
      <c r="O28" s="20"/>
    </row>
    <row r="29" customHeight="1" spans="1:15">
      <c r="A29" s="8"/>
      <c r="B29" s="8"/>
      <c r="C29" s="8"/>
      <c r="D29" s="8"/>
      <c r="E29" s="26" t="s">
        <v>13</v>
      </c>
      <c r="F29" s="26" t="s">
        <v>106</v>
      </c>
      <c r="G29" s="8"/>
      <c r="H29" s="8"/>
      <c r="I29" s="8"/>
      <c r="J29" s="8"/>
      <c r="K29" s="8"/>
      <c r="L29" s="8"/>
      <c r="M29" s="8"/>
      <c r="N29" s="8"/>
      <c r="O29" s="20"/>
    </row>
    <row r="30" customHeight="1" spans="1:15">
      <c r="A30" s="8"/>
      <c r="B30" s="8"/>
      <c r="C30" s="8"/>
      <c r="D30" s="8"/>
      <c r="E30" s="26" t="s">
        <v>13</v>
      </c>
      <c r="F30" s="26" t="s">
        <v>107</v>
      </c>
      <c r="G30" s="8"/>
      <c r="H30" s="8"/>
      <c r="I30" s="8"/>
      <c r="J30" s="8"/>
      <c r="K30" s="8"/>
      <c r="L30" s="8"/>
      <c r="M30" s="8"/>
      <c r="N30" s="8"/>
      <c r="O30" s="20"/>
    </row>
    <row r="31" customHeight="1" spans="1: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20"/>
    </row>
    <row r="32" customHeight="1" spans="1:15">
      <c r="A32" s="21"/>
      <c r="O32" s="20"/>
    </row>
    <row r="33" customHeight="1" spans="1:15">
      <c r="A33" s="23" t="s">
        <v>108</v>
      </c>
      <c r="O33" s="20"/>
    </row>
    <row r="34" customHeight="1" spans="1:15">
      <c r="A34" s="17" t="s">
        <v>33</v>
      </c>
      <c r="B34" s="17" t="s">
        <v>64</v>
      </c>
      <c r="C34" s="17" t="s">
        <v>109</v>
      </c>
      <c r="D34" s="17" t="s">
        <v>24</v>
      </c>
      <c r="E34" s="17" t="s">
        <v>35</v>
      </c>
      <c r="F34" s="17" t="s">
        <v>110</v>
      </c>
      <c r="G34" s="17" t="s">
        <v>111</v>
      </c>
      <c r="H34" s="17" t="s">
        <v>103</v>
      </c>
      <c r="O34" s="20"/>
    </row>
    <row r="35" customHeight="1" spans="1:15">
      <c r="A35" s="8" t="s">
        <v>112</v>
      </c>
      <c r="B35" s="27" t="s">
        <v>112</v>
      </c>
      <c r="C35" s="7">
        <v>2103502153</v>
      </c>
      <c r="D35" s="8"/>
      <c r="E35" s="8" t="s">
        <v>55</v>
      </c>
      <c r="F35" s="8" t="s">
        <v>113</v>
      </c>
      <c r="G35" s="8" t="s">
        <v>114</v>
      </c>
      <c r="H35" s="8">
        <v>2</v>
      </c>
      <c r="O35" s="20"/>
    </row>
    <row r="36" customHeight="1" spans="1:15">
      <c r="A36" s="8" t="s">
        <v>112</v>
      </c>
      <c r="B36" s="27" t="s">
        <v>112</v>
      </c>
      <c r="C36" s="7">
        <v>2103502153</v>
      </c>
      <c r="D36" s="8"/>
      <c r="E36" s="8" t="s">
        <v>55</v>
      </c>
      <c r="F36" s="8" t="s">
        <v>113</v>
      </c>
      <c r="G36" s="8" t="s">
        <v>114</v>
      </c>
      <c r="H36" s="8">
        <v>1</v>
      </c>
      <c r="O36" s="20"/>
    </row>
    <row r="37" customHeight="1" spans="1:15">
      <c r="A37" s="8" t="s">
        <v>112</v>
      </c>
      <c r="B37" s="27" t="s">
        <v>112</v>
      </c>
      <c r="C37" s="7">
        <v>2103502153</v>
      </c>
      <c r="D37" s="8"/>
      <c r="E37" s="8" t="s">
        <v>55</v>
      </c>
      <c r="F37" s="8" t="s">
        <v>113</v>
      </c>
      <c r="G37" s="8" t="s">
        <v>114</v>
      </c>
      <c r="H37" s="8">
        <v>1</v>
      </c>
      <c r="O37" s="20"/>
    </row>
    <row r="38" customHeight="1" spans="1:15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30"/>
    </row>
  </sheetData>
  <sheetProtection formatCells="0" formatColumns="0" formatRows="0" insertRows="0" insertColumns="0" insertHyperlinks="0" deleteColumns="0" deleteRows="0" sort="0" autoFilter="0" pivotTables="0"/>
  <mergeCells count="3">
    <mergeCell ref="P1:Q4"/>
    <mergeCell ref="P7:Q9"/>
    <mergeCell ref="P11:Q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B18" sqref="B18"/>
    </sheetView>
  </sheetViews>
  <sheetFormatPr defaultColWidth="21.375" defaultRowHeight="31" customHeight="1" outlineLevelCol="6"/>
  <cols>
    <col min="1" max="1" width="13.375" style="2" customWidth="1"/>
    <col min="2" max="2" width="42.725" customWidth="1"/>
    <col min="3" max="3" width="31" style="3" customWidth="1"/>
    <col min="4" max="4" width="21.375" style="3" customWidth="1"/>
    <col min="5" max="16384" width="21.375" customWidth="1"/>
  </cols>
  <sheetData>
    <row r="1" s="1" customFormat="1" customHeight="1" spans="1:7">
      <c r="A1" s="4" t="s">
        <v>115</v>
      </c>
      <c r="B1" s="5" t="s">
        <v>116</v>
      </c>
      <c r="C1" s="6" t="s">
        <v>117</v>
      </c>
      <c r="D1" s="6" t="s">
        <v>118</v>
      </c>
    </row>
    <row r="2" customFormat="1" customHeight="1" spans="1:7">
      <c r="A2" s="7">
        <v>1</v>
      </c>
      <c r="B2" s="8" t="s">
        <v>119</v>
      </c>
      <c r="C2" s="9" t="s">
        <v>120</v>
      </c>
      <c r="D2" s="9"/>
    </row>
    <row r="3" customFormat="1" customHeight="1" spans="1:7">
      <c r="A3" s="7"/>
      <c r="B3" s="8" t="s">
        <v>121</v>
      </c>
      <c r="C3" s="9"/>
      <c r="D3" s="9" t="s">
        <v>122</v>
      </c>
    </row>
    <row r="4" customFormat="1" customHeight="1" spans="1:7">
      <c r="A4" s="7">
        <v>2</v>
      </c>
      <c r="B4" s="8" t="s">
        <v>123</v>
      </c>
      <c r="C4" s="9" t="s">
        <v>124</v>
      </c>
      <c r="D4" s="9"/>
    </row>
    <row r="5" customFormat="1" customHeight="1" spans="1:7">
      <c r="A5" s="7">
        <v>3</v>
      </c>
      <c r="B5" t="s">
        <v>125</v>
      </c>
      <c r="C5" s="9"/>
      <c r="D5" s="9" t="s">
        <v>126</v>
      </c>
    </row>
    <row r="6" customFormat="1" customHeight="1" spans="1:7">
      <c r="A6" s="7">
        <v>4</v>
      </c>
      <c r="B6" s="8" t="s">
        <v>127</v>
      </c>
      <c r="C6" s="9"/>
      <c r="D6" s="9"/>
    </row>
    <row r="7" customFormat="1" customHeight="1" spans="1:7">
      <c r="A7" s="7">
        <v>5</v>
      </c>
      <c r="B7" s="8" t="s">
        <v>128</v>
      </c>
      <c r="C7" s="9" t="s">
        <v>129</v>
      </c>
      <c r="D7" s="9"/>
    </row>
    <row r="8" customFormat="1" ht="77" customHeight="1" spans="1:7">
      <c r="A8" s="7">
        <v>6</v>
      </c>
      <c r="B8" s="10" t="s">
        <v>130</v>
      </c>
      <c r="D8" s="9" t="s">
        <v>131</v>
      </c>
      <c r="E8" t="s">
        <v>132</v>
      </c>
      <c r="F8" t="str">
        <f>_xlfn.DISPIMG("ID_BBC13EE4EDE846AFAA94D5D930124DD4",1)</f>
        <v>=DISPIMG("ID_BBC13EE4EDE846AFAA94D5D930124DD4",1)</v>
      </c>
    </row>
    <row r="9" customFormat="1" customHeight="1" spans="1:7">
      <c r="A9" s="7">
        <v>7</v>
      </c>
      <c r="B9" s="8" t="s">
        <v>133</v>
      </c>
      <c r="C9" s="9"/>
      <c r="D9" s="9" t="s">
        <v>134</v>
      </c>
    </row>
    <row r="10" customFormat="1" customHeight="1" spans="1:7">
      <c r="A10" s="7">
        <v>8</v>
      </c>
      <c r="B10" s="8" t="s">
        <v>135</v>
      </c>
      <c r="C10" s="9"/>
      <c r="D10" s="9"/>
    </row>
    <row r="11" customFormat="1" customHeight="1" spans="1:7">
      <c r="A11" s="7">
        <v>9</v>
      </c>
      <c r="B11" s="8" t="s">
        <v>136</v>
      </c>
      <c r="C11" s="9"/>
      <c r="D11" s="9"/>
    </row>
    <row r="12" customHeight="1" spans="1:7">
      <c r="A12" s="7">
        <v>10</v>
      </c>
      <c r="B12" s="8"/>
      <c r="C12" s="9"/>
      <c r="D12" s="9"/>
    </row>
    <row r="13" customHeight="1" spans="1:7">
      <c r="A13" s="7">
        <v>11</v>
      </c>
      <c r="B13" s="8"/>
      <c r="C13" s="9"/>
      <c r="D13" s="9"/>
    </row>
    <row r="14" ht="102.75" customHeight="1" spans="1:7">
      <c r="A14" s="2">
        <v>12</v>
      </c>
      <c r="B14" s="11" t="s">
        <v>137</v>
      </c>
      <c r="F14" t="str">
        <f>_xlfn.DISPIMG("ID_5B896C284A3D4E339857952C0DEC2F5F",1)</f>
        <v>=DISPIMG("ID_5B896C284A3D4E339857952C0DEC2F5F",1)</v>
      </c>
      <c r="G14" s="12" t="s">
        <v>138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WWO_wpscloud_20251119194033-e37bccecd3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包材物料管理</vt:lpstr>
      <vt:lpstr>包装管理</vt:lpstr>
      <vt:lpstr>待确认问题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WPS_1670136236</cp:lastModifiedBy>
  <dcterms:created xsi:type="dcterms:W3CDTF">2018-06-03T08:28:00Z</dcterms:created>
  <dcterms:modified xsi:type="dcterms:W3CDTF">2025-11-25T10:01:07Z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D33F23B93D864D00879AFA7D768A3E46_12</vt:lpwstr>
  </property>
  <property fmtid="{D5CDD505-2E9C-101B-9397-08002B2CF9AE}" pid="4" name="CalculationRule">
    <vt:i4>0</vt:i4>
  </property>
</Properties>
</file>